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user\Documents\UWDeptGeoscienceAffairs\ActivityReports\"/>
    </mc:Choice>
  </mc:AlternateContent>
  <bookViews>
    <workbookView xWindow="360" yWindow="45" windowWidth="11340" windowHeight="6285" activeTab="1"/>
  </bookViews>
  <sheets>
    <sheet name="Page1" sheetId="1" r:id="rId1"/>
    <sheet name="Page2" sheetId="2" r:id="rId2"/>
    <sheet name="Page3" sheetId="4" r:id="rId3"/>
  </sheets>
  <calcPr calcId="162913"/>
</workbook>
</file>

<file path=xl/calcChain.xml><?xml version="1.0" encoding="utf-8"?>
<calcChain xmlns="http://schemas.openxmlformats.org/spreadsheetml/2006/main">
  <c r="F75" i="2" l="1"/>
  <c r="G45" i="2" l="1"/>
  <c r="G41" i="2"/>
  <c r="G31" i="2"/>
  <c r="G25" i="2"/>
  <c r="G75" i="2" s="1"/>
</calcChain>
</file>

<file path=xl/sharedStrings.xml><?xml version="1.0" encoding="utf-8"?>
<sst xmlns="http://schemas.openxmlformats.org/spreadsheetml/2006/main" count="306" uniqueCount="222">
  <si>
    <t>Source</t>
  </si>
  <si>
    <t>Investigators(s)</t>
  </si>
  <si>
    <t>Title</t>
  </si>
  <si>
    <t>Duration</t>
  </si>
  <si>
    <t>Total Award</t>
  </si>
  <si>
    <t>NSF/Ecosystems</t>
  </si>
  <si>
    <t>Roden (PI)</t>
  </si>
  <si>
    <t>Regulation of methane flux from freshwater wetland sediments</t>
  </si>
  <si>
    <t>1994-1997</t>
  </si>
  <si>
    <t>by competing anaerobic microbial processes</t>
  </si>
  <si>
    <t>Controls on phophorus and metal mobility in anaerobic</t>
  </si>
  <si>
    <t>1994-1995</t>
  </si>
  <si>
    <t>freshwater wetland sediments</t>
  </si>
  <si>
    <t>Battelle/PNNL</t>
  </si>
  <si>
    <t>Controls on the long-term extent of Fe(III) oxide reduction by</t>
  </si>
  <si>
    <t>1995-1996</t>
  </si>
  <si>
    <t>dissimilatory Fe(III)-reducing bacteria</t>
  </si>
  <si>
    <t>NATO</t>
  </si>
  <si>
    <t>Microbial metal redox transformations in the Eume River</t>
  </si>
  <si>
    <t>Urrutia</t>
  </si>
  <si>
    <t>(Northwest Spain)</t>
  </si>
  <si>
    <t>DOE/EMSP</t>
  </si>
  <si>
    <t>Advanced experimental analysis of controls on microbial</t>
  </si>
  <si>
    <t>1997-2000</t>
  </si>
  <si>
    <t>Fe(III) oxide reduction</t>
  </si>
  <si>
    <t>Microbial mineral transformations at the Fe(II)/Fe(III) interface</t>
  </si>
  <si>
    <t>Roden</t>
  </si>
  <si>
    <t>for solid-phase capture of strontium and other metal/radionuclide</t>
  </si>
  <si>
    <t>contaminants</t>
  </si>
  <si>
    <t>DOE/NABIR</t>
  </si>
  <si>
    <t>Influence of microbial nitrate reduction on subsurface iron</t>
  </si>
  <si>
    <t>biogeochemistry and contaminant metal mobilization</t>
  </si>
  <si>
    <t>EPA/Water and</t>
  </si>
  <si>
    <t>Social impact assessment of human exposure to mercury</t>
  </si>
  <si>
    <t>1998-2001</t>
  </si>
  <si>
    <t>Watersheds</t>
  </si>
  <si>
    <t xml:space="preserve">related to land use and physiochemical settings in the </t>
  </si>
  <si>
    <t>Mobile-Alabama River Basin</t>
  </si>
  <si>
    <t>UA/SOMED</t>
  </si>
  <si>
    <t>Experimental studies of microbial iron cycling: molecular biological</t>
  </si>
  <si>
    <t>1998-1999</t>
  </si>
  <si>
    <t>tracking of bacterial populations in microscale chemical gradients</t>
  </si>
  <si>
    <t>Spatial heterogeneity of microbial iron reduction potential in</t>
  </si>
  <si>
    <t>subsurface sediments</t>
  </si>
  <si>
    <t>Reductive immobilization of U(VI) in Fe(III) oxide-reducing</t>
  </si>
  <si>
    <t>2001-2004</t>
  </si>
  <si>
    <t>subsurface sediments: analysis of coupled microbial-geochemical</t>
  </si>
  <si>
    <t>processes in experimental reactive transport systems</t>
  </si>
  <si>
    <t>Iron reduction and radionuclide immobilization: kinetic,</t>
  </si>
  <si>
    <t>thermodynamic, and hydrologic controls &amp; reaction-based</t>
  </si>
  <si>
    <t>modeling</t>
  </si>
  <si>
    <t>NASA/Astrobiology</t>
  </si>
  <si>
    <t>2001-2003</t>
  </si>
  <si>
    <t>Roden &amp; 3 others</t>
  </si>
  <si>
    <t>In situ immobilization of uranium in structured porous media via</t>
  </si>
  <si>
    <t>biomineralization a the fracture/matrix interface</t>
  </si>
  <si>
    <t>2002-2005</t>
  </si>
  <si>
    <t>Amount to Roden</t>
  </si>
  <si>
    <r>
      <t>1</t>
    </r>
    <r>
      <rPr>
        <sz val="10"/>
        <rFont val="Arial"/>
        <family val="2"/>
      </rPr>
      <t xml:space="preserve"> University of Alabama, Department of Biological Sciences</t>
    </r>
  </si>
  <si>
    <r>
      <t>Wetzel</t>
    </r>
    <r>
      <rPr>
        <vertAlign val="superscript"/>
        <sz val="10"/>
        <rFont val="Arial"/>
        <family val="2"/>
      </rPr>
      <t>1</t>
    </r>
  </si>
  <si>
    <r>
      <t>Urrutia</t>
    </r>
    <r>
      <rPr>
        <vertAlign val="superscript"/>
        <sz val="10"/>
        <rFont val="Arial"/>
        <family val="2"/>
      </rPr>
      <t>1</t>
    </r>
  </si>
  <si>
    <r>
      <t>Macias</t>
    </r>
    <r>
      <rPr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</si>
  <si>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University of Santiago, Department of Soil Science, Santiago de Compostella, Spain</t>
    </r>
  </si>
  <si>
    <r>
      <t>3</t>
    </r>
    <r>
      <rPr>
        <sz val="10"/>
        <rFont val="Arial"/>
        <family val="2"/>
      </rPr>
      <t xml:space="preserve"> University of Toronto, Department of Geology, Toronto, Canada</t>
    </r>
  </si>
  <si>
    <r>
      <t>4</t>
    </r>
    <r>
      <rPr>
        <sz val="10"/>
        <rFont val="Arial"/>
        <family val="2"/>
      </rPr>
      <t xml:space="preserve"> Indiana University, School of Public and Environmental Affairs</t>
    </r>
  </si>
  <si>
    <r>
      <t>6</t>
    </r>
    <r>
      <rPr>
        <sz val="10"/>
        <rFont val="Arial"/>
        <family val="2"/>
      </rPr>
      <t xml:space="preserve"> University of Florida, Department of Environmental Engineering Sciences</t>
    </r>
  </si>
  <si>
    <r>
      <t>Ferris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(PI)</t>
    </r>
  </si>
  <si>
    <r>
      <t>Picardal</t>
    </r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(PI)</t>
    </r>
  </si>
  <si>
    <r>
      <t>Donahoe</t>
    </r>
    <r>
      <rPr>
        <vertAlign val="superscript"/>
        <sz val="10"/>
        <rFont val="Arial"/>
        <family val="2"/>
      </rPr>
      <t>5</t>
    </r>
  </si>
  <si>
    <r>
      <t>Bonzongo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(PI)</t>
    </r>
  </si>
  <si>
    <r>
      <t>Lyons</t>
    </r>
    <r>
      <rPr>
        <vertAlign val="superscript"/>
        <sz val="10"/>
        <rFont val="Arial"/>
        <family val="2"/>
      </rPr>
      <t>5</t>
    </r>
  </si>
  <si>
    <r>
      <t>Ward</t>
    </r>
    <r>
      <rPr>
        <vertAlign val="superscript"/>
        <sz val="10"/>
        <rFont val="Arial"/>
        <family val="2"/>
      </rPr>
      <t>1</t>
    </r>
  </si>
  <si>
    <r>
      <t>Chaubey</t>
    </r>
    <r>
      <rPr>
        <vertAlign val="superscript"/>
        <sz val="10"/>
        <rFont val="Arial"/>
        <family val="2"/>
      </rPr>
      <t>1</t>
    </r>
  </si>
  <si>
    <r>
      <t>Bryan</t>
    </r>
    <r>
      <rPr>
        <vertAlign val="superscript"/>
        <sz val="10"/>
        <rFont val="Arial"/>
        <family val="2"/>
      </rPr>
      <t>7</t>
    </r>
  </si>
  <si>
    <r>
      <t>Murray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(PI)</t>
    </r>
  </si>
  <si>
    <r>
      <t>Gorby</t>
    </r>
    <r>
      <rPr>
        <vertAlign val="superscript"/>
        <sz val="10"/>
        <rFont val="Arial"/>
        <family val="2"/>
      </rPr>
      <t>8</t>
    </r>
  </si>
  <si>
    <r>
      <t>Brockman</t>
    </r>
    <r>
      <rPr>
        <vertAlign val="superscript"/>
        <sz val="10"/>
        <rFont val="Arial"/>
        <family val="2"/>
      </rPr>
      <t>8</t>
    </r>
  </si>
  <si>
    <r>
      <t>Barnett</t>
    </r>
    <r>
      <rPr>
        <vertAlign val="superscript"/>
        <sz val="10"/>
        <rFont val="Arial"/>
        <family val="2"/>
      </rPr>
      <t>9</t>
    </r>
  </si>
  <si>
    <r>
      <t>Lange</t>
    </r>
    <r>
      <rPr>
        <vertAlign val="superscript"/>
        <sz val="10"/>
        <rFont val="Arial"/>
        <family val="2"/>
      </rPr>
      <t>9</t>
    </r>
  </si>
  <si>
    <r>
      <t>Burgos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(PI)</t>
    </r>
  </si>
  <si>
    <r>
      <t>Dempsey</t>
    </r>
    <r>
      <rPr>
        <vertAlign val="superscript"/>
        <sz val="10"/>
        <rFont val="Arial"/>
        <family val="2"/>
      </rPr>
      <t>10</t>
    </r>
  </si>
  <si>
    <r>
      <t>Yeh</t>
    </r>
    <r>
      <rPr>
        <vertAlign val="superscript"/>
        <sz val="10"/>
        <rFont val="Arial"/>
        <family val="2"/>
      </rPr>
      <t>11</t>
    </r>
  </si>
  <si>
    <r>
      <t>Banfield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(PI)</t>
    </r>
  </si>
  <si>
    <r>
      <t>Scheibe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(PI)</t>
    </r>
  </si>
  <si>
    <r>
      <t>Brooks</t>
    </r>
    <r>
      <rPr>
        <vertAlign val="superscript"/>
        <sz val="10"/>
        <rFont val="Arial"/>
        <family val="2"/>
      </rPr>
      <t>13</t>
    </r>
  </si>
  <si>
    <r>
      <t>Zachara</t>
    </r>
    <r>
      <rPr>
        <vertAlign val="superscript"/>
        <sz val="10"/>
        <rFont val="Arial"/>
        <family val="2"/>
      </rPr>
      <t>8</t>
    </r>
  </si>
  <si>
    <r>
      <t>8</t>
    </r>
    <r>
      <rPr>
        <sz val="10"/>
        <rFont val="Arial"/>
        <family val="2"/>
      </rPr>
      <t xml:space="preserve"> Pacific Northwest National Laboratory</t>
    </r>
  </si>
  <si>
    <r>
      <t>9</t>
    </r>
    <r>
      <rPr>
        <sz val="10"/>
        <rFont val="Arial"/>
        <family val="2"/>
      </rPr>
      <t xml:space="preserve"> Auburn University, Department of Civil Engineering</t>
    </r>
  </si>
  <si>
    <r>
      <t>10</t>
    </r>
    <r>
      <rPr>
        <sz val="10"/>
        <rFont val="Arial"/>
        <family val="2"/>
      </rPr>
      <t xml:space="preserve"> Pennsylvania State University, Department of Civil and Environmental Engineering</t>
    </r>
  </si>
  <si>
    <r>
      <t>11</t>
    </r>
    <r>
      <rPr>
        <sz val="10"/>
        <rFont val="Arial"/>
        <family val="2"/>
      </rPr>
      <t xml:space="preserve"> University of Central Florida, Department of Civil and Environmental Engineering</t>
    </r>
  </si>
  <si>
    <r>
      <t>12</t>
    </r>
    <r>
      <rPr>
        <sz val="10"/>
        <rFont val="Arial"/>
        <family val="2"/>
      </rPr>
      <t xml:space="preserve"> University of California Berkeley, Department of Earth and Planetary Science</t>
    </r>
  </si>
  <si>
    <r>
      <t>13</t>
    </r>
    <r>
      <rPr>
        <sz val="10"/>
        <rFont val="Arial"/>
        <family val="2"/>
      </rPr>
      <t xml:space="preserve"> Oak Ridge National Laboratory</t>
    </r>
  </si>
  <si>
    <r>
      <t>7</t>
    </r>
    <r>
      <rPr>
        <sz val="10"/>
        <rFont val="Arial"/>
        <family val="2"/>
      </rPr>
      <t xml:space="preserve"> University of Alabama, Department of Geography</t>
    </r>
  </si>
  <si>
    <t>Roden &amp; 13 others</t>
  </si>
  <si>
    <t>2003-2008</t>
  </si>
  <si>
    <t>2004-2007</t>
  </si>
  <si>
    <t>Florida Dept Envir</t>
  </si>
  <si>
    <t>Protection</t>
  </si>
  <si>
    <t>Aquatic cycling of mercury in the Everglades: linking Everglades</t>
  </si>
  <si>
    <t>restoration, land, and air management</t>
  </si>
  <si>
    <r>
      <t>Banfield</t>
    </r>
    <r>
      <rPr>
        <vertAlign val="superscript"/>
        <sz val="10"/>
        <rFont val="Arial"/>
        <family val="2"/>
      </rPr>
      <t>12</t>
    </r>
  </si>
  <si>
    <r>
      <t>15</t>
    </r>
    <r>
      <rPr>
        <sz val="10"/>
        <rFont val="Arial"/>
        <family val="2"/>
      </rPr>
      <t xml:space="preserve"> University of Maryland, Chesapeake Biological Laboratory</t>
    </r>
  </si>
  <si>
    <r>
      <t>Gilmour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 xml:space="preserve"> (PI)</t>
    </r>
  </si>
  <si>
    <r>
      <t>Heyes</t>
    </r>
    <r>
      <rPr>
        <vertAlign val="superscript"/>
        <sz val="10"/>
        <rFont val="Arial"/>
        <family val="2"/>
      </rPr>
      <t>15</t>
    </r>
  </si>
  <si>
    <r>
      <t>Mason</t>
    </r>
    <r>
      <rPr>
        <vertAlign val="superscript"/>
        <sz val="10"/>
        <rFont val="Arial"/>
        <family val="2"/>
      </rPr>
      <t>15</t>
    </r>
  </si>
  <si>
    <t>NSF Ecosystems</t>
  </si>
  <si>
    <t>METALLICUS: A whole-watershed, stable isotope study of the</t>
  </si>
  <si>
    <t>mechanisms of net microbial methylmercury production</t>
  </si>
  <si>
    <r>
      <t>14</t>
    </r>
    <r>
      <rPr>
        <sz val="10"/>
        <rFont val="Arial"/>
        <family val="2"/>
      </rPr>
      <t xml:space="preserve"> Smithsonian Environmental Research Center</t>
    </r>
  </si>
  <si>
    <t>Reaction-based reactive transport modeling of iron reduction and</t>
  </si>
  <si>
    <t>uranium immobilization at Area 2 of the NABIR Field Research</t>
  </si>
  <si>
    <t>Center</t>
  </si>
  <si>
    <r>
      <t xml:space="preserve">Chandler </t>
    </r>
    <r>
      <rPr>
        <vertAlign val="superscript"/>
        <sz val="10"/>
        <rFont val="Arial"/>
        <family val="2"/>
      </rPr>
      <t>16</t>
    </r>
    <r>
      <rPr>
        <sz val="10"/>
        <rFont val="Arial"/>
        <family val="2"/>
      </rPr>
      <t xml:space="preserve"> (PI)</t>
    </r>
  </si>
  <si>
    <r>
      <t>16</t>
    </r>
    <r>
      <rPr>
        <sz val="10"/>
        <rFont val="Arial"/>
        <family val="2"/>
      </rPr>
      <t xml:space="preserve"> Argonne National Laboratory</t>
    </r>
  </si>
  <si>
    <t>Integrated nucleic acid system for in-field monitoring of</t>
  </si>
  <si>
    <t>microbial community dynamics and metabolic activity</t>
  </si>
  <si>
    <t>BIOME - BIOgeochemical Mars Environments</t>
  </si>
  <si>
    <t>BIOMARS - BIOspherers of Mars: Ancient and Recent Studies</t>
  </si>
  <si>
    <t>Eric E. Roden - Research Funding Summary</t>
  </si>
  <si>
    <t>NSF Biogeosciences</t>
  </si>
  <si>
    <t>2005-2008</t>
  </si>
  <si>
    <r>
      <t>Johnson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 xml:space="preserve"> (PI)</t>
    </r>
  </si>
  <si>
    <r>
      <t>Beard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 xml:space="preserve"> (PI)</t>
    </r>
  </si>
  <si>
    <t xml:space="preserve">Collaborative Research: Adaptive response of microbial communities </t>
  </si>
  <si>
    <t xml:space="preserve">and Fe biomineralization pathways to anaerobic redox cycling of </t>
  </si>
  <si>
    <t>Fe and N in sediments</t>
  </si>
  <si>
    <r>
      <t>Roden</t>
    </r>
    <r>
      <rPr>
        <sz val="10"/>
        <rFont val="Arial"/>
        <family val="2"/>
      </rPr>
      <t xml:space="preserve"> (PI)</t>
    </r>
  </si>
  <si>
    <r>
      <t>Xu</t>
    </r>
    <r>
      <rPr>
        <vertAlign val="superscript"/>
        <sz val="10"/>
        <rFont val="Arial"/>
        <family val="2"/>
      </rPr>
      <t>17</t>
    </r>
  </si>
  <si>
    <r>
      <t>Picardal</t>
    </r>
    <r>
      <rPr>
        <vertAlign val="superscript"/>
        <sz val="10"/>
        <rFont val="Arial"/>
        <family val="2"/>
      </rPr>
      <t>4</t>
    </r>
  </si>
  <si>
    <r>
      <t>18</t>
    </r>
    <r>
      <rPr>
        <sz val="10"/>
        <rFont val="Arial"/>
        <family val="2"/>
      </rPr>
      <t xml:space="preserve"> Indiana University, Department of Geological Sciences</t>
    </r>
  </si>
  <si>
    <t>Eric E. Roden - Research Funding Summary - Continued</t>
  </si>
  <si>
    <r>
      <t>Schieber</t>
    </r>
    <r>
      <rPr>
        <vertAlign val="superscript"/>
        <sz val="10"/>
        <rFont val="Arial"/>
        <family val="2"/>
      </rPr>
      <t>18</t>
    </r>
  </si>
  <si>
    <t>in the Everglades</t>
  </si>
  <si>
    <t>Assessment of the impact of sulfur loading on mercury cycling</t>
  </si>
  <si>
    <r>
      <t>Harris</t>
    </r>
    <r>
      <rPr>
        <vertAlign val="superscript"/>
        <sz val="10"/>
        <rFont val="Arial"/>
        <family val="2"/>
      </rPr>
      <t>19</t>
    </r>
  </si>
  <si>
    <r>
      <t>Orem</t>
    </r>
    <r>
      <rPr>
        <vertAlign val="superscript"/>
        <sz val="10"/>
        <rFont val="Arial"/>
        <family val="2"/>
      </rPr>
      <t>20</t>
    </r>
  </si>
  <si>
    <t>2006-2007</t>
  </si>
  <si>
    <t>South Florida Water</t>
  </si>
  <si>
    <t>Management District</t>
  </si>
  <si>
    <r>
      <t>19</t>
    </r>
    <r>
      <rPr>
        <sz val="10"/>
        <rFont val="Arial"/>
        <family val="2"/>
      </rPr>
      <t xml:space="preserve"> Tetratech Associates</t>
    </r>
  </si>
  <si>
    <r>
      <t>Pollman</t>
    </r>
    <r>
      <rPr>
        <vertAlign val="superscript"/>
        <sz val="10"/>
        <rFont val="Arial"/>
        <family val="2"/>
      </rPr>
      <t>19</t>
    </r>
  </si>
  <si>
    <r>
      <t>5</t>
    </r>
    <r>
      <rPr>
        <sz val="10"/>
        <rFont val="Arial"/>
        <family val="2"/>
      </rPr>
      <t xml:space="preserve"> University of Alabama, Department of Geology</t>
    </r>
  </si>
  <si>
    <t>oxidizing conditions</t>
  </si>
  <si>
    <t>Mineral transformation and release of arsenic to solution under</t>
  </si>
  <si>
    <r>
      <t>Schreiber</t>
    </r>
    <r>
      <rPr>
        <vertAlign val="superscript"/>
        <sz val="10"/>
        <rFont val="Arial"/>
        <family val="2"/>
      </rPr>
      <t>22</t>
    </r>
  </si>
  <si>
    <r>
      <t>20</t>
    </r>
    <r>
      <rPr>
        <sz val="10"/>
        <rFont val="Arial"/>
        <family val="2"/>
      </rPr>
      <t xml:space="preserve"> U.S. Geological Survey</t>
    </r>
  </si>
  <si>
    <r>
      <t>21</t>
    </r>
    <r>
      <rPr>
        <sz val="10"/>
        <rFont val="Arial"/>
        <family val="2"/>
      </rPr>
      <t xml:space="preserve"> Wisconsin Geological and Natural History Survey</t>
    </r>
  </si>
  <si>
    <r>
      <t>22</t>
    </r>
    <r>
      <rPr>
        <sz val="10"/>
        <rFont val="Arial"/>
        <family val="2"/>
      </rPr>
      <t xml:space="preserve"> Virginia Tech, Department of Geosciences</t>
    </r>
  </si>
  <si>
    <r>
      <t>Gotkowitz</t>
    </r>
    <r>
      <rPr>
        <vertAlign val="superscript"/>
        <sz val="10"/>
        <rFont val="Arial"/>
        <family val="2"/>
      </rPr>
      <t>21</t>
    </r>
    <r>
      <rPr>
        <sz val="10"/>
        <rFont val="Arial"/>
        <family val="2"/>
      </rPr>
      <t xml:space="preserve"> (PI)</t>
    </r>
  </si>
  <si>
    <t>Wisconsin Groundwater</t>
  </si>
  <si>
    <r>
      <t>Bahr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 xml:space="preserve"> (PI)</t>
    </r>
  </si>
  <si>
    <t>Influence of wetland hydrodynamics on subsurface microbial redox</t>
  </si>
  <si>
    <t>2007-2009</t>
  </si>
  <si>
    <t>Coordinating Council</t>
  </si>
  <si>
    <t>transformations of nitrate and iron</t>
  </si>
  <si>
    <r>
      <t>Johnson</t>
    </r>
    <r>
      <rPr>
        <vertAlign val="superscript"/>
        <sz val="10"/>
        <rFont val="Arial"/>
        <family val="2"/>
      </rPr>
      <t>17</t>
    </r>
  </si>
  <si>
    <t>planetary bodies from their organic and mineralogical record</t>
  </si>
  <si>
    <t>Detection of the signatures and environments of life on Earth and other</t>
  </si>
  <si>
    <t>2007-2012</t>
  </si>
  <si>
    <t>Roden &amp; 11 others</t>
  </si>
  <si>
    <t>reduction</t>
  </si>
  <si>
    <t>Mechanisms of Fe isotope fractionation during biological Fe(III)</t>
  </si>
  <si>
    <t>DOE/ERSP</t>
  </si>
  <si>
    <r>
      <t>Shelobolina</t>
    </r>
    <r>
      <rPr>
        <vertAlign val="superscript"/>
        <sz val="10"/>
        <rFont val="Arial"/>
        <family val="2"/>
      </rPr>
      <t>17</t>
    </r>
  </si>
  <si>
    <r>
      <t>Findlay</t>
    </r>
    <r>
      <rPr>
        <vertAlign val="superscript"/>
        <sz val="10"/>
        <rFont val="Arial"/>
        <family val="2"/>
      </rPr>
      <t>1</t>
    </r>
  </si>
  <si>
    <t xml:space="preserve">Physiological models of microbial redox metabolism in </t>
  </si>
  <si>
    <t>biostimulated uranium(VI)-contaminated subsurface sediments</t>
  </si>
  <si>
    <r>
      <t>Xu</t>
    </r>
    <r>
      <rPr>
        <vertAlign val="superscript"/>
        <sz val="10"/>
        <rFont val="Arial"/>
        <family val="2"/>
      </rPr>
      <t>17</t>
    </r>
    <r>
      <rPr>
        <sz val="10"/>
        <rFont val="Arial"/>
        <family val="2"/>
      </rPr>
      <t xml:space="preserve"> (PI)</t>
    </r>
  </si>
  <si>
    <t>The role of nanopores on U(VI) sorption and redox behavior in</t>
  </si>
  <si>
    <t>U(VI)-contaminated subsurface sediments</t>
  </si>
  <si>
    <r>
      <t>Kemner</t>
    </r>
    <r>
      <rPr>
        <vertAlign val="superscript"/>
        <sz val="10"/>
        <rFont val="Arial"/>
        <family val="2"/>
      </rPr>
      <t>16</t>
    </r>
  </si>
  <si>
    <t>2009-2012</t>
  </si>
  <si>
    <t>2009-2011</t>
  </si>
  <si>
    <t>model in a groundwater-dominated wetland</t>
  </si>
  <si>
    <t>Predicting mercury methylation: Testing the neutral sulfide speciation</t>
  </si>
  <si>
    <t>of wetlands</t>
  </si>
  <si>
    <t>Controls on methylation of groundwater Hg(II) in hyporheic zone</t>
  </si>
  <si>
    <r>
      <t>17</t>
    </r>
    <r>
      <rPr>
        <sz val="10"/>
        <rFont val="Arial"/>
        <family val="2"/>
      </rPr>
      <t xml:space="preserve"> University of Wisconsin, Department of Geoscience</t>
    </r>
  </si>
  <si>
    <r>
      <t>Shafer</t>
    </r>
    <r>
      <rPr>
        <vertAlign val="superscript"/>
        <sz val="10"/>
        <rFont val="Arial"/>
        <family val="2"/>
      </rPr>
      <t>23</t>
    </r>
    <r>
      <rPr>
        <sz val="10"/>
        <rFont val="Arial"/>
        <family val="2"/>
      </rPr>
      <t xml:space="preserve"> (PI)</t>
    </r>
  </si>
  <si>
    <r>
      <t>Armstrong</t>
    </r>
    <r>
      <rPr>
        <vertAlign val="superscript"/>
        <sz val="10"/>
        <rFont val="Arial"/>
        <family val="2"/>
      </rPr>
      <t>23</t>
    </r>
  </si>
  <si>
    <r>
      <t>Jin</t>
    </r>
    <r>
      <rPr>
        <vertAlign val="superscript"/>
        <sz val="10"/>
        <rFont val="Arial"/>
        <family val="2"/>
      </rPr>
      <t>24</t>
    </r>
  </si>
  <si>
    <r>
      <t>24</t>
    </r>
    <r>
      <rPr>
        <sz val="10"/>
        <rFont val="Arial"/>
        <family val="2"/>
      </rPr>
      <t xml:space="preserve"> University of Oregon, Department of Geological Sciences</t>
    </r>
  </si>
  <si>
    <r>
      <t>23</t>
    </r>
    <r>
      <rPr>
        <sz val="10"/>
        <rFont val="Arial"/>
        <family val="2"/>
      </rPr>
      <t xml:space="preserve"> University of Wisconsin, Department of Civil and Environmental Engineering, Water Chemistry program</t>
    </r>
  </si>
  <si>
    <t>2009-2014</t>
  </si>
  <si>
    <t>Total funding</t>
  </si>
  <si>
    <t>DOE/SBR (via PNNL)</t>
  </si>
  <si>
    <t>2012-2017</t>
  </si>
  <si>
    <t>Role of microenvironments and transition zones in subsurface</t>
  </si>
  <si>
    <t>reactive contaminant transport</t>
  </si>
  <si>
    <t>2014-2017</t>
  </si>
  <si>
    <t>water interaction zone</t>
  </si>
  <si>
    <t>Hydro-biogeochemical process dynamics in the groundwater-surface</t>
  </si>
  <si>
    <t>DOE/SBR</t>
  </si>
  <si>
    <r>
      <t>Babiarz</t>
    </r>
    <r>
      <rPr>
        <vertAlign val="superscript"/>
        <sz val="10"/>
        <rFont val="Arial"/>
        <family val="2"/>
      </rPr>
      <t>23</t>
    </r>
  </si>
  <si>
    <r>
      <t>Yang</t>
    </r>
    <r>
      <rPr>
        <vertAlign val="superscript"/>
        <sz val="10"/>
        <rFont val="Arial"/>
        <family val="2"/>
      </rPr>
      <t>25</t>
    </r>
  </si>
  <si>
    <t>Systematic Investigation of the Biogeochemical Stability of Iron Oxide-</t>
  </si>
  <si>
    <t>Bound Organic Carbon: Linking Redox Cycles and Carbon Persistence</t>
  </si>
  <si>
    <t>2015-2018</t>
  </si>
  <si>
    <r>
      <t>25</t>
    </r>
    <r>
      <rPr>
        <sz val="10"/>
        <rFont val="Arial"/>
        <family val="2"/>
      </rPr>
      <t xml:space="preserve"> University of Nevada-Reno, Department of Department of Civil and Environmental Engineering</t>
    </r>
  </si>
  <si>
    <r>
      <t>Ginder-Vogel</t>
    </r>
    <r>
      <rPr>
        <vertAlign val="superscript"/>
        <sz val="10"/>
        <rFont val="Arial"/>
        <family val="2"/>
      </rPr>
      <t>23</t>
    </r>
  </si>
  <si>
    <r>
      <t>Roden &amp; Lohide</t>
    </r>
    <r>
      <rPr>
        <vertAlign val="superscript"/>
        <sz val="10"/>
        <rFont val="Arial"/>
        <family val="2"/>
      </rPr>
      <t>23</t>
    </r>
  </si>
  <si>
    <t>2016-2018</t>
  </si>
  <si>
    <t>in Permeable Riverbed Sediments</t>
  </si>
  <si>
    <t>Exploratory Research: Transport and Transformation of Particulate Organic Matter</t>
  </si>
  <si>
    <t>UW-Madison Microbiome</t>
  </si>
  <si>
    <t>Initiative</t>
  </si>
  <si>
    <r>
      <t>26</t>
    </r>
    <r>
      <rPr>
        <sz val="10"/>
        <rFont val="Arial"/>
        <family val="2"/>
      </rPr>
      <t xml:space="preserve"> University of Wisconsin, Department of Bacteriology</t>
    </r>
  </si>
  <si>
    <r>
      <t>Roden &amp; He</t>
    </r>
    <r>
      <rPr>
        <vertAlign val="superscript"/>
        <sz val="10"/>
        <rFont val="Arial"/>
        <family val="2"/>
      </rPr>
      <t>17,26</t>
    </r>
  </si>
  <si>
    <t>2017-2018</t>
  </si>
  <si>
    <t>The weathering microbiome</t>
  </si>
  <si>
    <t>University of Wisconsin</t>
  </si>
  <si>
    <t xml:space="preserve">Microbially-Mediated Oxidation of Trace Element-Bearing Sulfide Minerals in </t>
  </si>
  <si>
    <t>Sandstones of Trempealeau County, WI</t>
  </si>
  <si>
    <t>2019-2021</t>
  </si>
  <si>
    <t>Water Resources Institute</t>
  </si>
  <si>
    <r>
      <t>Ginder-Vogel</t>
    </r>
    <r>
      <rPr>
        <vertAlign val="superscript"/>
        <sz val="10"/>
        <rFont val="Arial"/>
        <family val="2"/>
      </rPr>
      <t>23, Roden,</t>
    </r>
  </si>
  <si>
    <r>
      <t>27</t>
    </r>
    <r>
      <rPr>
        <sz val="10"/>
        <rFont val="Arial"/>
        <family val="2"/>
      </rPr>
      <t xml:space="preserve"> University of Waterloo, Department of Earth and Environmental Sciences</t>
    </r>
  </si>
  <si>
    <r>
      <t>Lohide</t>
    </r>
    <r>
      <rPr>
        <vertAlign val="superscript"/>
        <sz val="10"/>
        <rFont val="Arial"/>
        <family val="2"/>
      </rPr>
      <t>23</t>
    </r>
    <r>
      <rPr>
        <sz val="10"/>
        <rFont val="Arial"/>
        <family val="2"/>
      </rPr>
      <t xml:space="preserve"> Fereidoun</t>
    </r>
    <r>
      <rPr>
        <vertAlign val="superscript"/>
        <sz val="10"/>
        <rFont val="Arial"/>
        <family val="2"/>
      </rPr>
      <t>27</t>
    </r>
    <r>
      <rPr>
        <sz val="10"/>
        <rFont val="Arial"/>
        <family val="2"/>
      </rPr>
      <t>,</t>
    </r>
  </si>
  <si>
    <r>
      <t>&amp; Van Cappellen</t>
    </r>
    <r>
      <rPr>
        <vertAlign val="superscript"/>
        <sz val="10"/>
        <rFont val="Arial"/>
        <family val="2"/>
      </rPr>
      <t>27</t>
    </r>
  </si>
  <si>
    <t>Particulate Organic Matter Transport and Transformation at the</t>
  </si>
  <si>
    <t>Terrestrial-Aquatic Interface</t>
  </si>
  <si>
    <t>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</si>
</sst>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center"/>
    </xf>
    <xf numFmtId="0" fontId="2" fillId="0" borderId="0" xfId="0" applyFont="1"/>
    <xf numFmtId="0" fontId="8" fillId="0" borderId="0" xfId="0" applyFon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8"/>
  <sheetViews>
    <sheetView topLeftCell="A2" zoomScaleNormal="100" workbookViewId="0">
      <selection activeCell="I2" sqref="H2:I2"/>
    </sheetView>
  </sheetViews>
  <sheetFormatPr defaultRowHeight="12.75" x14ac:dyDescent="0.2"/>
  <cols>
    <col min="1" max="1" width="2.85546875" style="1" customWidth="1"/>
    <col min="2" max="2" width="19" customWidth="1"/>
    <col min="3" max="3" width="17.42578125" customWidth="1"/>
    <col min="4" max="4" width="58.140625" customWidth="1"/>
    <col min="5" max="5" width="11.140625" style="2" customWidth="1"/>
    <col min="6" max="6" width="12.28515625" style="8" customWidth="1"/>
    <col min="7" max="7" width="16.85546875" style="8" customWidth="1"/>
  </cols>
  <sheetData>
    <row r="1" spans="1:7" ht="23.25" x14ac:dyDescent="0.35">
      <c r="A1" s="13" t="s">
        <v>118</v>
      </c>
      <c r="B1" s="3"/>
      <c r="C1" s="3"/>
      <c r="D1" s="3"/>
    </row>
    <row r="3" spans="1:7" x14ac:dyDescent="0.2">
      <c r="A3" s="4"/>
      <c r="B3" s="5" t="s">
        <v>0</v>
      </c>
      <c r="C3" s="5" t="s">
        <v>1</v>
      </c>
      <c r="D3" s="5" t="s">
        <v>2</v>
      </c>
      <c r="E3" s="6" t="s">
        <v>3</v>
      </c>
      <c r="F3" s="9" t="s">
        <v>4</v>
      </c>
      <c r="G3" s="9" t="s">
        <v>57</v>
      </c>
    </row>
    <row r="4" spans="1:7" x14ac:dyDescent="0.2">
      <c r="A4" s="1">
        <v>1</v>
      </c>
      <c r="B4" t="s">
        <v>5</v>
      </c>
      <c r="C4" t="s">
        <v>6</v>
      </c>
      <c r="D4" t="s">
        <v>7</v>
      </c>
      <c r="E4" s="2" t="s">
        <v>8</v>
      </c>
      <c r="F4" s="11">
        <v>196661</v>
      </c>
      <c r="G4" s="11">
        <v>196661</v>
      </c>
    </row>
    <row r="5" spans="1:7" ht="14.25" x14ac:dyDescent="0.2">
      <c r="C5" t="s">
        <v>59</v>
      </c>
      <c r="D5" t="s">
        <v>9</v>
      </c>
    </row>
    <row r="7" spans="1:7" x14ac:dyDescent="0.2">
      <c r="A7" s="1">
        <v>2</v>
      </c>
      <c r="B7" t="s">
        <v>38</v>
      </c>
      <c r="C7" t="s">
        <v>6</v>
      </c>
      <c r="D7" t="s">
        <v>10</v>
      </c>
      <c r="E7" s="2" t="s">
        <v>11</v>
      </c>
      <c r="F7" s="11">
        <v>18400</v>
      </c>
      <c r="G7" s="11">
        <v>18400</v>
      </c>
    </row>
    <row r="8" spans="1:7" x14ac:dyDescent="0.2">
      <c r="D8" t="s">
        <v>12</v>
      </c>
    </row>
    <row r="10" spans="1:7" x14ac:dyDescent="0.2">
      <c r="A10" s="1">
        <v>3</v>
      </c>
      <c r="B10" t="s">
        <v>13</v>
      </c>
      <c r="C10" t="s">
        <v>6</v>
      </c>
      <c r="D10" t="s">
        <v>14</v>
      </c>
      <c r="E10" s="2" t="s">
        <v>15</v>
      </c>
      <c r="F10" s="11">
        <v>85795</v>
      </c>
      <c r="G10" s="11">
        <v>85795</v>
      </c>
    </row>
    <row r="11" spans="1:7" ht="14.25" x14ac:dyDescent="0.2">
      <c r="C11" t="s">
        <v>60</v>
      </c>
      <c r="D11" t="s">
        <v>16</v>
      </c>
    </row>
    <row r="13" spans="1:7" x14ac:dyDescent="0.2">
      <c r="A13" s="1">
        <v>4</v>
      </c>
      <c r="B13" t="s">
        <v>17</v>
      </c>
      <c r="C13" t="s">
        <v>6</v>
      </c>
      <c r="D13" t="s">
        <v>18</v>
      </c>
      <c r="E13" s="2">
        <v>1996</v>
      </c>
      <c r="F13" s="11">
        <v>8840</v>
      </c>
      <c r="G13" s="11">
        <v>8840</v>
      </c>
    </row>
    <row r="14" spans="1:7" x14ac:dyDescent="0.2">
      <c r="C14" t="s">
        <v>19</v>
      </c>
      <c r="D14" t="s">
        <v>20</v>
      </c>
    </row>
    <row r="15" spans="1:7" ht="14.25" x14ac:dyDescent="0.2">
      <c r="C15" t="s">
        <v>61</v>
      </c>
    </row>
    <row r="17" spans="1:7" x14ac:dyDescent="0.2">
      <c r="A17" s="1">
        <v>5</v>
      </c>
      <c r="B17" t="s">
        <v>21</v>
      </c>
      <c r="C17" t="s">
        <v>6</v>
      </c>
      <c r="D17" t="s">
        <v>22</v>
      </c>
      <c r="E17" s="2" t="s">
        <v>23</v>
      </c>
      <c r="F17" s="11">
        <v>427399</v>
      </c>
      <c r="G17" s="11">
        <v>427399</v>
      </c>
    </row>
    <row r="18" spans="1:7" x14ac:dyDescent="0.2">
      <c r="C18" t="s">
        <v>19</v>
      </c>
      <c r="D18" t="s">
        <v>24</v>
      </c>
    </row>
    <row r="20" spans="1:7" ht="14.25" x14ac:dyDescent="0.2">
      <c r="A20" s="1">
        <v>6</v>
      </c>
      <c r="B20" t="s">
        <v>21</v>
      </c>
      <c r="C20" t="s">
        <v>66</v>
      </c>
      <c r="D20" t="s">
        <v>25</v>
      </c>
      <c r="E20" s="2" t="s">
        <v>23</v>
      </c>
      <c r="F20" s="11">
        <v>502293</v>
      </c>
      <c r="G20" s="11">
        <v>250489</v>
      </c>
    </row>
    <row r="21" spans="1:7" x14ac:dyDescent="0.2">
      <c r="C21" t="s">
        <v>26</v>
      </c>
      <c r="D21" t="s">
        <v>27</v>
      </c>
    </row>
    <row r="22" spans="1:7" x14ac:dyDescent="0.2">
      <c r="D22" t="s">
        <v>28</v>
      </c>
    </row>
    <row r="24" spans="1:7" ht="14.25" x14ac:dyDescent="0.2">
      <c r="A24" s="1">
        <v>7</v>
      </c>
      <c r="B24" t="s">
        <v>29</v>
      </c>
      <c r="C24" t="s">
        <v>67</v>
      </c>
      <c r="D24" t="s">
        <v>30</v>
      </c>
      <c r="E24" s="2" t="s">
        <v>23</v>
      </c>
      <c r="F24" s="11">
        <v>620962</v>
      </c>
      <c r="G24" s="11">
        <v>259491</v>
      </c>
    </row>
    <row r="25" spans="1:7" x14ac:dyDescent="0.2">
      <c r="C25" t="s">
        <v>26</v>
      </c>
      <c r="D25" t="s">
        <v>31</v>
      </c>
    </row>
    <row r="26" spans="1:7" x14ac:dyDescent="0.2">
      <c r="C26" t="s">
        <v>19</v>
      </c>
    </row>
    <row r="27" spans="1:7" ht="14.25" x14ac:dyDescent="0.2">
      <c r="C27" t="s">
        <v>68</v>
      </c>
    </row>
    <row r="29" spans="1:7" ht="14.25" x14ac:dyDescent="0.2">
      <c r="A29" s="1">
        <v>8</v>
      </c>
      <c r="B29" t="s">
        <v>32</v>
      </c>
      <c r="C29" t="s">
        <v>69</v>
      </c>
      <c r="D29" t="s">
        <v>33</v>
      </c>
      <c r="E29" s="2" t="s">
        <v>34</v>
      </c>
      <c r="F29" s="11">
        <v>804534</v>
      </c>
      <c r="G29" s="11">
        <v>323232</v>
      </c>
    </row>
    <row r="30" spans="1:7" x14ac:dyDescent="0.2">
      <c r="B30" t="s">
        <v>35</v>
      </c>
      <c r="C30" t="s">
        <v>26</v>
      </c>
      <c r="D30" t="s">
        <v>36</v>
      </c>
    </row>
    <row r="31" spans="1:7" ht="14.25" x14ac:dyDescent="0.2">
      <c r="C31" t="s">
        <v>70</v>
      </c>
      <c r="D31" t="s">
        <v>37</v>
      </c>
    </row>
    <row r="32" spans="1:7" ht="14.25" x14ac:dyDescent="0.2">
      <c r="C32" t="s">
        <v>71</v>
      </c>
    </row>
    <row r="33" spans="1:7" ht="14.25" x14ac:dyDescent="0.2">
      <c r="C33" t="s">
        <v>72</v>
      </c>
    </row>
    <row r="34" spans="1:7" ht="14.25" x14ac:dyDescent="0.2">
      <c r="C34" t="s">
        <v>73</v>
      </c>
    </row>
    <row r="36" spans="1:7" x14ac:dyDescent="0.2">
      <c r="A36" s="1">
        <v>9</v>
      </c>
      <c r="B36" t="s">
        <v>38</v>
      </c>
      <c r="C36" t="s">
        <v>6</v>
      </c>
      <c r="D36" t="s">
        <v>39</v>
      </c>
      <c r="E36" s="2" t="s">
        <v>40</v>
      </c>
      <c r="F36" s="11">
        <v>20000</v>
      </c>
      <c r="G36" s="11">
        <v>20000</v>
      </c>
    </row>
    <row r="37" spans="1:7" x14ac:dyDescent="0.2">
      <c r="D37" t="s">
        <v>41</v>
      </c>
    </row>
    <row r="39" spans="1:7" ht="14.25" x14ac:dyDescent="0.2">
      <c r="A39" s="1">
        <v>10</v>
      </c>
      <c r="B39" t="s">
        <v>29</v>
      </c>
      <c r="C39" t="s">
        <v>74</v>
      </c>
      <c r="D39" t="s">
        <v>42</v>
      </c>
      <c r="E39" s="2" t="s">
        <v>34</v>
      </c>
      <c r="F39" s="11">
        <v>635104</v>
      </c>
      <c r="G39" s="11">
        <v>201175</v>
      </c>
    </row>
    <row r="40" spans="1:7" x14ac:dyDescent="0.2">
      <c r="C40" t="s">
        <v>26</v>
      </c>
      <c r="D40" t="s">
        <v>43</v>
      </c>
    </row>
    <row r="41" spans="1:7" ht="14.25" x14ac:dyDescent="0.2">
      <c r="C41" t="s">
        <v>75</v>
      </c>
    </row>
    <row r="42" spans="1:7" ht="14.25" x14ac:dyDescent="0.2">
      <c r="C42" t="s">
        <v>76</v>
      </c>
    </row>
    <row r="44" spans="1:7" x14ac:dyDescent="0.2">
      <c r="A44" s="1">
        <v>11</v>
      </c>
      <c r="B44" t="s">
        <v>21</v>
      </c>
      <c r="C44" t="s">
        <v>6</v>
      </c>
      <c r="D44" t="s">
        <v>44</v>
      </c>
      <c r="E44" s="2" t="s">
        <v>45</v>
      </c>
      <c r="F44" s="11">
        <v>716109</v>
      </c>
      <c r="G44" s="11">
        <v>378101</v>
      </c>
    </row>
    <row r="45" spans="1:7" x14ac:dyDescent="0.2">
      <c r="C45" t="s">
        <v>19</v>
      </c>
      <c r="D45" t="s">
        <v>46</v>
      </c>
    </row>
    <row r="46" spans="1:7" ht="14.25" x14ac:dyDescent="0.2">
      <c r="C46" t="s">
        <v>77</v>
      </c>
      <c r="D46" t="s">
        <v>47</v>
      </c>
    </row>
    <row r="47" spans="1:7" ht="14.25" x14ac:dyDescent="0.2">
      <c r="C47" t="s">
        <v>78</v>
      </c>
    </row>
    <row r="49" spans="1:7" ht="14.25" x14ac:dyDescent="0.2">
      <c r="A49" s="1">
        <v>12</v>
      </c>
      <c r="B49" t="s">
        <v>29</v>
      </c>
      <c r="C49" t="s">
        <v>79</v>
      </c>
      <c r="D49" t="s">
        <v>48</v>
      </c>
      <c r="E49" s="2" t="s">
        <v>45</v>
      </c>
      <c r="F49" s="11">
        <v>1147637</v>
      </c>
      <c r="G49" s="11">
        <v>265282</v>
      </c>
    </row>
    <row r="50" spans="1:7" ht="14.25" x14ac:dyDescent="0.2">
      <c r="C50" t="s">
        <v>80</v>
      </c>
      <c r="D50" t="s">
        <v>49</v>
      </c>
    </row>
    <row r="51" spans="1:7" x14ac:dyDescent="0.2">
      <c r="C51" t="s">
        <v>26</v>
      </c>
      <c r="D51" t="s">
        <v>50</v>
      </c>
    </row>
    <row r="52" spans="1:7" ht="14.25" x14ac:dyDescent="0.2">
      <c r="C52" t="s">
        <v>81</v>
      </c>
    </row>
    <row r="54" spans="1:7" ht="14.25" x14ac:dyDescent="0.2">
      <c r="A54" s="1">
        <v>13</v>
      </c>
      <c r="B54" t="s">
        <v>51</v>
      </c>
      <c r="C54" t="s">
        <v>82</v>
      </c>
      <c r="D54" t="s">
        <v>116</v>
      </c>
      <c r="E54" s="2" t="s">
        <v>52</v>
      </c>
      <c r="F54" s="11">
        <v>630000</v>
      </c>
      <c r="G54" s="11">
        <v>79456</v>
      </c>
    </row>
    <row r="55" spans="1:7" x14ac:dyDescent="0.2">
      <c r="C55" t="s">
        <v>53</v>
      </c>
    </row>
    <row r="57" spans="1:7" ht="14.25" x14ac:dyDescent="0.2">
      <c r="A57" s="1">
        <v>14</v>
      </c>
      <c r="B57" t="s">
        <v>29</v>
      </c>
      <c r="C57" t="s">
        <v>83</v>
      </c>
      <c r="D57" t="s">
        <v>54</v>
      </c>
      <c r="E57" s="2" t="s">
        <v>56</v>
      </c>
      <c r="F57" s="11">
        <v>2938134</v>
      </c>
      <c r="G57" s="11">
        <v>452135</v>
      </c>
    </row>
    <row r="58" spans="1:7" x14ac:dyDescent="0.2">
      <c r="C58" t="s">
        <v>26</v>
      </c>
      <c r="D58" t="s">
        <v>55</v>
      </c>
    </row>
    <row r="59" spans="1:7" ht="14.25" x14ac:dyDescent="0.2">
      <c r="C59" t="s">
        <v>84</v>
      </c>
    </row>
    <row r="60" spans="1:7" ht="14.25" x14ac:dyDescent="0.2">
      <c r="C60" t="s">
        <v>85</v>
      </c>
    </row>
    <row r="62" spans="1:7" ht="14.25" x14ac:dyDescent="0.2">
      <c r="A62" s="1">
        <v>15</v>
      </c>
      <c r="B62" t="s">
        <v>51</v>
      </c>
      <c r="C62" t="s">
        <v>100</v>
      </c>
      <c r="D62" t="s">
        <v>117</v>
      </c>
      <c r="E62" s="2" t="s">
        <v>94</v>
      </c>
      <c r="F62" s="10">
        <v>5000000</v>
      </c>
      <c r="G62" s="10">
        <v>488000</v>
      </c>
    </row>
    <row r="63" spans="1:7" x14ac:dyDescent="0.2">
      <c r="C63" t="s">
        <v>93</v>
      </c>
      <c r="F63" s="10"/>
      <c r="G63" s="10"/>
    </row>
    <row r="64" spans="1:7" x14ac:dyDescent="0.2">
      <c r="F64" s="10"/>
      <c r="G64" s="10"/>
    </row>
    <row r="65" spans="1:7" ht="14.25" x14ac:dyDescent="0.2">
      <c r="A65" s="1">
        <v>16</v>
      </c>
      <c r="B65" t="s">
        <v>96</v>
      </c>
      <c r="C65" t="s">
        <v>102</v>
      </c>
      <c r="D65" t="s">
        <v>98</v>
      </c>
      <c r="E65" s="2" t="s">
        <v>95</v>
      </c>
      <c r="F65" s="10">
        <v>250000</v>
      </c>
      <c r="G65" s="10">
        <v>49881</v>
      </c>
    </row>
    <row r="66" spans="1:7" ht="14.25" x14ac:dyDescent="0.2">
      <c r="B66" t="s">
        <v>97</v>
      </c>
      <c r="C66" t="s">
        <v>103</v>
      </c>
      <c r="D66" t="s">
        <v>99</v>
      </c>
    </row>
    <row r="67" spans="1:7" ht="14.25" x14ac:dyDescent="0.2">
      <c r="C67" t="s">
        <v>104</v>
      </c>
    </row>
    <row r="68" spans="1:7" x14ac:dyDescent="0.2">
      <c r="C68" t="s">
        <v>26</v>
      </c>
    </row>
    <row r="70" spans="1:7" ht="14.25" x14ac:dyDescent="0.2">
      <c r="A70" s="1">
        <v>17</v>
      </c>
      <c r="B70" t="s">
        <v>105</v>
      </c>
      <c r="C70" t="s">
        <v>102</v>
      </c>
      <c r="D70" s="12" t="s">
        <v>106</v>
      </c>
      <c r="E70" s="2" t="s">
        <v>95</v>
      </c>
      <c r="F70" s="10">
        <v>781000</v>
      </c>
      <c r="G70" s="10">
        <v>91500</v>
      </c>
    </row>
    <row r="71" spans="1:7" ht="14.25" x14ac:dyDescent="0.2">
      <c r="C71" t="s">
        <v>103</v>
      </c>
      <c r="D71" t="s">
        <v>107</v>
      </c>
    </row>
    <row r="72" spans="1:7" ht="14.25" x14ac:dyDescent="0.2">
      <c r="C72" t="s">
        <v>104</v>
      </c>
    </row>
    <row r="73" spans="1:7" x14ac:dyDescent="0.2">
      <c r="C73" t="s">
        <v>26</v>
      </c>
    </row>
    <row r="75" spans="1:7" ht="14.25" x14ac:dyDescent="0.2">
      <c r="A75" s="1">
        <v>18</v>
      </c>
      <c r="B75" t="s">
        <v>29</v>
      </c>
      <c r="C75" t="s">
        <v>79</v>
      </c>
      <c r="D75" t="s">
        <v>109</v>
      </c>
      <c r="E75" s="2" t="s">
        <v>95</v>
      </c>
      <c r="F75" s="11">
        <v>1350000</v>
      </c>
      <c r="G75" s="11">
        <v>245407</v>
      </c>
    </row>
    <row r="76" spans="1:7" ht="14.25" x14ac:dyDescent="0.2">
      <c r="C76" t="s">
        <v>80</v>
      </c>
      <c r="D76" t="s">
        <v>110</v>
      </c>
    </row>
    <row r="77" spans="1:7" x14ac:dyDescent="0.2">
      <c r="C77" t="s">
        <v>26</v>
      </c>
      <c r="D77" t="s">
        <v>111</v>
      </c>
    </row>
    <row r="78" spans="1:7" ht="14.25" x14ac:dyDescent="0.2">
      <c r="C78" t="s">
        <v>81</v>
      </c>
      <c r="F78" s="11"/>
      <c r="G78" s="11"/>
    </row>
  </sheetData>
  <phoneticPr fontId="0" type="noConversion"/>
  <pageMargins left="0.75" right="0.75" top="1" bottom="1" header="0.5" footer="0.5"/>
  <pageSetup scale="60" orientation="portrait" horizontalDpi="360" verticalDpi="4294967293" r:id="rId1"/>
  <headerFooter alignWithMargins="0">
    <oddHeader>&amp;RRoden Research Funding Summary, 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3"/>
  <sheetViews>
    <sheetView tabSelected="1" topLeftCell="A56" zoomScaleNormal="100" workbookViewId="0">
      <selection activeCell="E72" sqref="E72"/>
    </sheetView>
  </sheetViews>
  <sheetFormatPr defaultRowHeight="12.75" x14ac:dyDescent="0.2"/>
  <cols>
    <col min="1" max="1" width="2.85546875" style="1" customWidth="1"/>
    <col min="2" max="2" width="22.42578125" customWidth="1"/>
    <col min="3" max="3" width="24.7109375" customWidth="1"/>
    <col min="4" max="4" width="67.28515625" customWidth="1"/>
    <col min="5" max="5" width="11.140625" style="2" customWidth="1"/>
    <col min="6" max="6" width="12.28515625" style="8" customWidth="1"/>
    <col min="7" max="7" width="16.85546875" style="8" customWidth="1"/>
    <col min="8" max="8" width="10.140625" bestFit="1" customWidth="1"/>
  </cols>
  <sheetData>
    <row r="1" spans="1:7" ht="23.25" x14ac:dyDescent="0.35">
      <c r="A1" s="13" t="s">
        <v>130</v>
      </c>
      <c r="B1" s="3"/>
      <c r="C1" s="3"/>
      <c r="D1" s="3"/>
    </row>
    <row r="3" spans="1:7" x14ac:dyDescent="0.2">
      <c r="A3" s="4"/>
      <c r="B3" s="5" t="s">
        <v>0</v>
      </c>
      <c r="C3" s="5" t="s">
        <v>1</v>
      </c>
      <c r="D3" s="5" t="s">
        <v>2</v>
      </c>
      <c r="E3" s="6" t="s">
        <v>3</v>
      </c>
      <c r="F3" s="9" t="s">
        <v>4</v>
      </c>
      <c r="G3" s="9" t="s">
        <v>57</v>
      </c>
    </row>
    <row r="4" spans="1:7" ht="14.25" x14ac:dyDescent="0.2">
      <c r="A4" s="1">
        <v>19</v>
      </c>
      <c r="B4" t="s">
        <v>29</v>
      </c>
      <c r="C4" t="s">
        <v>112</v>
      </c>
      <c r="D4" t="s">
        <v>114</v>
      </c>
      <c r="E4" s="2" t="s">
        <v>95</v>
      </c>
      <c r="F4" s="11">
        <v>1302596</v>
      </c>
      <c r="G4" s="11">
        <v>257507</v>
      </c>
    </row>
    <row r="5" spans="1:7" x14ac:dyDescent="0.2">
      <c r="C5" t="s">
        <v>26</v>
      </c>
      <c r="D5" t="s">
        <v>115</v>
      </c>
    </row>
    <row r="6" spans="1:7" x14ac:dyDescent="0.2">
      <c r="A6" s="15"/>
      <c r="B6" s="16"/>
      <c r="C6" s="16"/>
      <c r="D6" s="16"/>
      <c r="E6" s="17"/>
      <c r="F6" s="18"/>
      <c r="G6" s="18"/>
    </row>
    <row r="7" spans="1:7" x14ac:dyDescent="0.2">
      <c r="A7" s="1">
        <v>20</v>
      </c>
      <c r="B7" t="s">
        <v>119</v>
      </c>
      <c r="C7" t="s">
        <v>126</v>
      </c>
      <c r="D7" s="12" t="s">
        <v>123</v>
      </c>
      <c r="E7" s="2" t="s">
        <v>120</v>
      </c>
      <c r="F7" s="10">
        <v>500000</v>
      </c>
      <c r="G7" s="10">
        <v>253000</v>
      </c>
    </row>
    <row r="8" spans="1:7" ht="14.25" x14ac:dyDescent="0.2">
      <c r="C8" t="s">
        <v>127</v>
      </c>
      <c r="D8" t="s">
        <v>124</v>
      </c>
    </row>
    <row r="9" spans="1:7" ht="14.25" x14ac:dyDescent="0.2">
      <c r="C9" t="s">
        <v>128</v>
      </c>
      <c r="D9" t="s">
        <v>125</v>
      </c>
    </row>
    <row r="10" spans="1:7" ht="14.25" x14ac:dyDescent="0.2">
      <c r="C10" t="s">
        <v>131</v>
      </c>
    </row>
    <row r="12" spans="1:7" ht="14.25" x14ac:dyDescent="0.2">
      <c r="A12" s="1">
        <v>21</v>
      </c>
      <c r="B12" t="s">
        <v>119</v>
      </c>
      <c r="C12" t="s">
        <v>121</v>
      </c>
      <c r="D12" s="12" t="s">
        <v>161</v>
      </c>
      <c r="E12" s="2" t="s">
        <v>120</v>
      </c>
      <c r="F12" s="10">
        <v>330000</v>
      </c>
      <c r="G12" s="10">
        <v>15000</v>
      </c>
    </row>
    <row r="13" spans="1:7" ht="14.25" x14ac:dyDescent="0.2">
      <c r="C13" t="s">
        <v>122</v>
      </c>
      <c r="D13" s="12" t="s">
        <v>160</v>
      </c>
    </row>
    <row r="14" spans="1:7" x14ac:dyDescent="0.2">
      <c r="C14" t="s">
        <v>26</v>
      </c>
    </row>
    <row r="16" spans="1:7" ht="14.25" x14ac:dyDescent="0.2">
      <c r="A16" s="1">
        <v>22</v>
      </c>
      <c r="B16" t="s">
        <v>137</v>
      </c>
      <c r="C16" t="s">
        <v>102</v>
      </c>
      <c r="D16" s="12" t="s">
        <v>133</v>
      </c>
      <c r="E16" s="2" t="s">
        <v>136</v>
      </c>
      <c r="F16" s="10">
        <v>180000</v>
      </c>
      <c r="G16" s="10">
        <v>30000</v>
      </c>
    </row>
    <row r="17" spans="1:7" ht="14.25" x14ac:dyDescent="0.2">
      <c r="B17" t="s">
        <v>138</v>
      </c>
      <c r="C17" t="s">
        <v>134</v>
      </c>
      <c r="D17" t="s">
        <v>132</v>
      </c>
    </row>
    <row r="18" spans="1:7" ht="14.25" x14ac:dyDescent="0.2">
      <c r="C18" t="s">
        <v>135</v>
      </c>
    </row>
    <row r="19" spans="1:7" ht="14.25" x14ac:dyDescent="0.2">
      <c r="C19" t="s">
        <v>140</v>
      </c>
    </row>
    <row r="21" spans="1:7" ht="14.25" x14ac:dyDescent="0.2">
      <c r="A21" s="1">
        <v>23</v>
      </c>
      <c r="B21" t="s">
        <v>149</v>
      </c>
      <c r="C21" t="s">
        <v>148</v>
      </c>
      <c r="D21" s="12" t="s">
        <v>143</v>
      </c>
      <c r="E21" s="2" t="s">
        <v>136</v>
      </c>
      <c r="F21" s="10">
        <v>27945</v>
      </c>
      <c r="G21" s="10">
        <v>27945</v>
      </c>
    </row>
    <row r="22" spans="1:7" x14ac:dyDescent="0.2">
      <c r="B22" t="s">
        <v>153</v>
      </c>
      <c r="C22" t="s">
        <v>26</v>
      </c>
      <c r="D22" t="s">
        <v>142</v>
      </c>
    </row>
    <row r="23" spans="1:7" ht="14.25" x14ac:dyDescent="0.2">
      <c r="C23" t="s">
        <v>144</v>
      </c>
    </row>
    <row r="25" spans="1:7" ht="14.25" x14ac:dyDescent="0.2">
      <c r="A25" s="1">
        <v>24</v>
      </c>
      <c r="B25" t="s">
        <v>149</v>
      </c>
      <c r="C25" t="s">
        <v>150</v>
      </c>
      <c r="D25" s="12" t="s">
        <v>151</v>
      </c>
      <c r="E25" s="19" t="s">
        <v>152</v>
      </c>
      <c r="F25" s="10">
        <v>84434</v>
      </c>
      <c r="G25" s="10">
        <f>F25/2</f>
        <v>42217</v>
      </c>
    </row>
    <row r="26" spans="1:7" x14ac:dyDescent="0.2">
      <c r="B26" t="s">
        <v>153</v>
      </c>
      <c r="C26" t="s">
        <v>26</v>
      </c>
      <c r="D26" s="12" t="s">
        <v>154</v>
      </c>
      <c r="E26" s="20"/>
      <c r="F26" s="21"/>
      <c r="G26" s="21"/>
    </row>
    <row r="27" spans="1:7" x14ac:dyDescent="0.2">
      <c r="D27" s="12"/>
    </row>
    <row r="28" spans="1:7" ht="14.25" x14ac:dyDescent="0.2">
      <c r="A28" s="1">
        <v>25</v>
      </c>
      <c r="B28" t="s">
        <v>51</v>
      </c>
      <c r="C28" t="s">
        <v>155</v>
      </c>
      <c r="D28" s="12" t="s">
        <v>157</v>
      </c>
      <c r="E28" s="2" t="s">
        <v>158</v>
      </c>
      <c r="F28" s="10">
        <v>5000000</v>
      </c>
      <c r="G28" s="10">
        <v>607990</v>
      </c>
    </row>
    <row r="29" spans="1:7" x14ac:dyDescent="0.2">
      <c r="C29" t="s">
        <v>159</v>
      </c>
      <c r="D29" s="12" t="s">
        <v>156</v>
      </c>
      <c r="F29" s="10"/>
      <c r="G29" s="10"/>
    </row>
    <row r="31" spans="1:7" ht="14.25" x14ac:dyDescent="0.2">
      <c r="A31" s="1">
        <v>26</v>
      </c>
      <c r="B31" t="s">
        <v>149</v>
      </c>
      <c r="C31" t="s">
        <v>178</v>
      </c>
      <c r="D31" s="12" t="s">
        <v>176</v>
      </c>
      <c r="E31" s="19" t="s">
        <v>152</v>
      </c>
      <c r="F31" s="10">
        <v>76000</v>
      </c>
      <c r="G31" s="10">
        <f>F31/4</f>
        <v>19000</v>
      </c>
    </row>
    <row r="32" spans="1:7" x14ac:dyDescent="0.2">
      <c r="B32" t="s">
        <v>153</v>
      </c>
      <c r="C32" t="s">
        <v>26</v>
      </c>
      <c r="D32" s="14" t="s">
        <v>175</v>
      </c>
      <c r="E32" s="20"/>
      <c r="F32" s="21"/>
      <c r="G32" s="21"/>
    </row>
    <row r="33" spans="1:8" ht="14.25" x14ac:dyDescent="0.2">
      <c r="C33" s="12" t="s">
        <v>193</v>
      </c>
    </row>
    <row r="34" spans="1:8" ht="14.25" x14ac:dyDescent="0.2">
      <c r="C34" t="s">
        <v>179</v>
      </c>
    </row>
    <row r="36" spans="1:8" x14ac:dyDescent="0.2">
      <c r="A36" s="1">
        <v>27</v>
      </c>
      <c r="B36" t="s">
        <v>162</v>
      </c>
      <c r="C36" t="s">
        <v>6</v>
      </c>
      <c r="D36" s="12" t="s">
        <v>165</v>
      </c>
      <c r="E36" s="2" t="s">
        <v>171</v>
      </c>
      <c r="F36" s="10">
        <v>754553</v>
      </c>
      <c r="G36" s="10">
        <v>569861</v>
      </c>
      <c r="H36" s="24"/>
    </row>
    <row r="37" spans="1:8" ht="14.25" x14ac:dyDescent="0.2">
      <c r="C37" t="s">
        <v>163</v>
      </c>
      <c r="D37" s="19" t="s">
        <v>166</v>
      </c>
    </row>
    <row r="38" spans="1:8" ht="14.25" x14ac:dyDescent="0.2">
      <c r="C38" t="s">
        <v>164</v>
      </c>
    </row>
    <row r="39" spans="1:8" ht="14.25" x14ac:dyDescent="0.2">
      <c r="C39" t="s">
        <v>180</v>
      </c>
    </row>
    <row r="41" spans="1:8" ht="14.25" x14ac:dyDescent="0.2">
      <c r="A41" s="1">
        <v>28</v>
      </c>
      <c r="B41" t="s">
        <v>162</v>
      </c>
      <c r="C41" t="s">
        <v>167</v>
      </c>
      <c r="D41" s="12" t="s">
        <v>168</v>
      </c>
      <c r="E41" s="2" t="s">
        <v>172</v>
      </c>
      <c r="F41" s="10">
        <v>314245</v>
      </c>
      <c r="G41" s="10">
        <f>F41/3</f>
        <v>104748.33333333333</v>
      </c>
    </row>
    <row r="42" spans="1:8" x14ac:dyDescent="0.2">
      <c r="C42" s="12" t="s">
        <v>26</v>
      </c>
      <c r="D42" s="19" t="s">
        <v>169</v>
      </c>
    </row>
    <row r="43" spans="1:8" ht="14.25" x14ac:dyDescent="0.2">
      <c r="C43" t="s">
        <v>170</v>
      </c>
    </row>
    <row r="45" spans="1:8" ht="14.25" x14ac:dyDescent="0.2">
      <c r="A45" s="1">
        <v>29</v>
      </c>
      <c r="B45" t="s">
        <v>149</v>
      </c>
      <c r="C45" t="s">
        <v>178</v>
      </c>
      <c r="D45" s="23" t="s">
        <v>174</v>
      </c>
      <c r="E45" s="2" t="s">
        <v>172</v>
      </c>
      <c r="F45" s="10">
        <v>86554</v>
      </c>
      <c r="G45" s="10">
        <f>F45/4</f>
        <v>21638.5</v>
      </c>
    </row>
    <row r="46" spans="1:8" x14ac:dyDescent="0.2">
      <c r="B46" t="s">
        <v>153</v>
      </c>
      <c r="C46" t="s">
        <v>26</v>
      </c>
      <c r="D46" s="23" t="s">
        <v>173</v>
      </c>
      <c r="E46" s="20"/>
      <c r="F46" s="21"/>
      <c r="G46" s="21"/>
    </row>
    <row r="47" spans="1:8" ht="14.25" x14ac:dyDescent="0.2">
      <c r="C47" s="12" t="s">
        <v>193</v>
      </c>
    </row>
    <row r="48" spans="1:8" ht="14.25" x14ac:dyDescent="0.2">
      <c r="C48" t="s">
        <v>179</v>
      </c>
    </row>
    <row r="50" spans="1:7" x14ac:dyDescent="0.2">
      <c r="A50" s="1">
        <v>30</v>
      </c>
      <c r="B50" t="s">
        <v>185</v>
      </c>
      <c r="C50" s="12" t="s">
        <v>26</v>
      </c>
      <c r="D50" s="12" t="s">
        <v>187</v>
      </c>
      <c r="E50" s="19" t="s">
        <v>183</v>
      </c>
      <c r="F50" s="10">
        <v>36500000</v>
      </c>
      <c r="G50" s="10">
        <v>595641</v>
      </c>
    </row>
    <row r="51" spans="1:7" x14ac:dyDescent="0.2">
      <c r="D51" s="19" t="s">
        <v>188</v>
      </c>
    </row>
    <row r="52" spans="1:7" x14ac:dyDescent="0.2">
      <c r="D52" s="19"/>
    </row>
    <row r="53" spans="1:7" ht="14.25" x14ac:dyDescent="0.2">
      <c r="A53" s="1">
        <v>31</v>
      </c>
      <c r="B53" t="s">
        <v>51</v>
      </c>
      <c r="C53" t="s">
        <v>155</v>
      </c>
      <c r="D53" s="12" t="s">
        <v>157</v>
      </c>
      <c r="E53" s="2" t="s">
        <v>186</v>
      </c>
      <c r="F53" s="10">
        <v>9014000</v>
      </c>
      <c r="G53" s="10">
        <v>789341</v>
      </c>
    </row>
    <row r="54" spans="1:7" x14ac:dyDescent="0.2">
      <c r="C54" t="s">
        <v>159</v>
      </c>
      <c r="D54" s="12" t="s">
        <v>156</v>
      </c>
      <c r="F54" s="10"/>
      <c r="G54" s="10"/>
    </row>
    <row r="55" spans="1:7" x14ac:dyDescent="0.2">
      <c r="D55" s="19"/>
    </row>
    <row r="56" spans="1:7" x14ac:dyDescent="0.2">
      <c r="A56" s="1">
        <v>32</v>
      </c>
      <c r="B56" t="s">
        <v>185</v>
      </c>
      <c r="C56" s="12" t="s">
        <v>26</v>
      </c>
      <c r="D56" s="12" t="s">
        <v>191</v>
      </c>
      <c r="E56" s="2" t="s">
        <v>189</v>
      </c>
      <c r="F56" s="10">
        <v>15713000</v>
      </c>
      <c r="G56" s="10">
        <v>375000</v>
      </c>
    </row>
    <row r="57" spans="1:7" x14ac:dyDescent="0.2">
      <c r="D57" s="19" t="s">
        <v>190</v>
      </c>
    </row>
    <row r="58" spans="1:7" x14ac:dyDescent="0.2">
      <c r="D58" s="19"/>
    </row>
    <row r="59" spans="1:7" ht="14.25" x14ac:dyDescent="0.2">
      <c r="A59" s="1">
        <v>33</v>
      </c>
      <c r="B59" t="s">
        <v>192</v>
      </c>
      <c r="C59" s="12" t="s">
        <v>194</v>
      </c>
      <c r="D59" s="19" t="s">
        <v>195</v>
      </c>
      <c r="E59" s="19" t="s">
        <v>197</v>
      </c>
      <c r="F59" s="10">
        <v>650000</v>
      </c>
      <c r="G59" s="10">
        <v>174962</v>
      </c>
    </row>
    <row r="60" spans="1:7" x14ac:dyDescent="0.2">
      <c r="C60" s="12" t="s">
        <v>53</v>
      </c>
      <c r="D60" s="19" t="s">
        <v>196</v>
      </c>
    </row>
    <row r="61" spans="1:7" x14ac:dyDescent="0.2">
      <c r="C61" s="12"/>
      <c r="D61" s="19"/>
    </row>
    <row r="62" spans="1:7" ht="14.25" x14ac:dyDescent="0.2">
      <c r="A62" s="1">
        <v>34</v>
      </c>
      <c r="B62" t="s">
        <v>192</v>
      </c>
      <c r="C62" s="25" t="s">
        <v>199</v>
      </c>
      <c r="D62" s="27" t="s">
        <v>203</v>
      </c>
      <c r="E62" s="26" t="s">
        <v>201</v>
      </c>
      <c r="F62" s="10">
        <v>126000</v>
      </c>
      <c r="G62" s="10">
        <v>126000</v>
      </c>
    </row>
    <row r="63" spans="1:7" ht="14.25" x14ac:dyDescent="0.2">
      <c r="C63" s="25" t="s">
        <v>200</v>
      </c>
      <c r="D63" s="26" t="s">
        <v>202</v>
      </c>
    </row>
    <row r="64" spans="1:7" x14ac:dyDescent="0.2">
      <c r="C64" s="25"/>
      <c r="D64" s="26"/>
    </row>
    <row r="65" spans="1:7" ht="14.25" x14ac:dyDescent="0.2">
      <c r="A65" s="1">
        <v>35</v>
      </c>
      <c r="B65" s="25" t="s">
        <v>204</v>
      </c>
      <c r="C65" s="25" t="s">
        <v>207</v>
      </c>
      <c r="D65" s="27" t="s">
        <v>209</v>
      </c>
      <c r="E65" s="26" t="s">
        <v>208</v>
      </c>
      <c r="F65" s="10">
        <v>226000</v>
      </c>
      <c r="G65" s="10">
        <v>226000</v>
      </c>
    </row>
    <row r="66" spans="1:7" x14ac:dyDescent="0.2">
      <c r="B66" s="25" t="s">
        <v>205</v>
      </c>
      <c r="C66" s="25"/>
      <c r="D66" s="26"/>
    </row>
    <row r="67" spans="1:7" x14ac:dyDescent="0.2">
      <c r="B67" s="25"/>
      <c r="C67" s="25"/>
      <c r="D67" s="26"/>
    </row>
    <row r="68" spans="1:7" x14ac:dyDescent="0.2">
      <c r="A68" s="1">
        <v>36</v>
      </c>
      <c r="B68" s="25" t="s">
        <v>210</v>
      </c>
      <c r="C68" s="25" t="s">
        <v>26</v>
      </c>
      <c r="D68" s="26" t="s">
        <v>211</v>
      </c>
      <c r="E68" s="26" t="s">
        <v>213</v>
      </c>
      <c r="F68" s="11">
        <v>124324</v>
      </c>
      <c r="G68" s="11">
        <v>124324</v>
      </c>
    </row>
    <row r="69" spans="1:7" ht="14.25" x14ac:dyDescent="0.2">
      <c r="B69" s="25" t="s">
        <v>214</v>
      </c>
      <c r="C69" s="25" t="s">
        <v>199</v>
      </c>
      <c r="D69" s="26" t="s">
        <v>212</v>
      </c>
    </row>
    <row r="70" spans="1:7" x14ac:dyDescent="0.2">
      <c r="C70" s="12"/>
      <c r="D70" s="19"/>
    </row>
    <row r="71" spans="1:7" ht="14.25" x14ac:dyDescent="0.2">
      <c r="A71" s="1">
        <v>37</v>
      </c>
      <c r="B71" t="s">
        <v>192</v>
      </c>
      <c r="C71" s="25" t="s">
        <v>215</v>
      </c>
      <c r="D71" s="27" t="s">
        <v>219</v>
      </c>
      <c r="E71" s="26" t="s">
        <v>221</v>
      </c>
      <c r="F71" s="10">
        <v>600000</v>
      </c>
      <c r="G71" s="10">
        <v>363000</v>
      </c>
    </row>
    <row r="72" spans="1:7" ht="14.25" x14ac:dyDescent="0.2">
      <c r="C72" s="25" t="s">
        <v>217</v>
      </c>
      <c r="D72" s="26" t="s">
        <v>220</v>
      </c>
    </row>
    <row r="73" spans="1:7" ht="14.25" x14ac:dyDescent="0.2">
      <c r="C73" s="25" t="s">
        <v>218</v>
      </c>
      <c r="D73" s="19"/>
    </row>
    <row r="74" spans="1:7" x14ac:dyDescent="0.2">
      <c r="C74" s="12"/>
      <c r="D74" s="19"/>
    </row>
    <row r="75" spans="1:7" s="22" customFormat="1" x14ac:dyDescent="0.2">
      <c r="A75" s="1"/>
      <c r="B75" s="22" t="s">
        <v>184</v>
      </c>
      <c r="E75" s="20"/>
      <c r="F75" s="21">
        <f>SUM(Page1!F4:F75)+SUM(F4:F71)</f>
        <v>87742519</v>
      </c>
      <c r="G75" s="21">
        <f>SUM(Page1!G4:G75)+SUM(G4:G71)</f>
        <v>8564418.8333333321</v>
      </c>
    </row>
    <row r="76" spans="1:7" x14ac:dyDescent="0.2">
      <c r="F76" s="11"/>
      <c r="G76" s="11"/>
    </row>
    <row r="77" spans="1:7" ht="14.25" x14ac:dyDescent="0.2">
      <c r="B77" s="7" t="s">
        <v>58</v>
      </c>
      <c r="C77" s="7"/>
      <c r="D77" s="7"/>
    </row>
    <row r="78" spans="1:7" ht="14.25" x14ac:dyDescent="0.2">
      <c r="B78" s="7" t="s">
        <v>62</v>
      </c>
      <c r="C78" s="7"/>
      <c r="D78" s="7"/>
    </row>
    <row r="79" spans="1:7" ht="14.25" x14ac:dyDescent="0.2">
      <c r="B79" s="7" t="s">
        <v>63</v>
      </c>
      <c r="C79" s="7"/>
      <c r="D79" s="7"/>
      <c r="F79" s="11"/>
      <c r="G79" s="11"/>
    </row>
    <row r="80" spans="1:7" ht="14.25" x14ac:dyDescent="0.2">
      <c r="B80" s="7" t="s">
        <v>64</v>
      </c>
      <c r="C80" s="7"/>
      <c r="D80" s="7"/>
    </row>
    <row r="81" spans="2:4" ht="14.25" x14ac:dyDescent="0.2">
      <c r="B81" s="7" t="s">
        <v>141</v>
      </c>
      <c r="C81" s="7"/>
      <c r="D81" s="7"/>
    </row>
    <row r="82" spans="2:4" ht="14.25" x14ac:dyDescent="0.2">
      <c r="B82" s="7" t="s">
        <v>65</v>
      </c>
      <c r="C82" s="7"/>
      <c r="D82" s="7"/>
    </row>
    <row r="83" spans="2:4" ht="14.25" x14ac:dyDescent="0.2">
      <c r="B83" s="7" t="s">
        <v>92</v>
      </c>
      <c r="C83" s="7"/>
      <c r="D83" s="7"/>
    </row>
  </sheetData>
  <phoneticPr fontId="0" type="noConversion"/>
  <pageMargins left="0.75" right="0.75" top="1" bottom="1" header="0.5" footer="0.5"/>
  <pageSetup scale="57" orientation="portrait" horizontalDpi="1200" verticalDpi="1200" r:id="rId1"/>
  <headerFooter alignWithMargins="0">
    <oddHeader>&amp;RRoden Research Funding Summary, 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23" sqref="G23"/>
    </sheetView>
  </sheetViews>
  <sheetFormatPr defaultRowHeight="12.75" x14ac:dyDescent="0.2"/>
  <cols>
    <col min="1" max="1" width="2.85546875" style="1" customWidth="1"/>
    <col min="2" max="2" width="21.28515625" customWidth="1"/>
    <col min="3" max="3" width="17.42578125" customWidth="1"/>
    <col min="4" max="4" width="58.140625" customWidth="1"/>
    <col min="5" max="5" width="11.140625" style="2" customWidth="1"/>
    <col min="6" max="6" width="12.28515625" style="8" customWidth="1"/>
    <col min="7" max="7" width="16.85546875" style="8" customWidth="1"/>
    <col min="8" max="8" width="10.140625" bestFit="1" customWidth="1"/>
  </cols>
  <sheetData>
    <row r="1" spans="1:4" ht="23.25" x14ac:dyDescent="0.35">
      <c r="A1" s="13" t="s">
        <v>130</v>
      </c>
      <c r="B1" s="3"/>
      <c r="C1" s="3"/>
      <c r="D1" s="3"/>
    </row>
    <row r="3" spans="1:4" ht="14.25" x14ac:dyDescent="0.2">
      <c r="B3" s="7" t="s">
        <v>86</v>
      </c>
      <c r="C3" s="7"/>
      <c r="D3" s="7"/>
    </row>
    <row r="4" spans="1:4" ht="14.25" x14ac:dyDescent="0.2">
      <c r="B4" s="7" t="s">
        <v>87</v>
      </c>
      <c r="C4" s="7"/>
      <c r="D4" s="7"/>
    </row>
    <row r="5" spans="1:4" ht="14.25" x14ac:dyDescent="0.2">
      <c r="B5" s="7" t="s">
        <v>88</v>
      </c>
      <c r="C5" s="7"/>
      <c r="D5" s="7"/>
    </row>
    <row r="6" spans="1:4" ht="14.25" x14ac:dyDescent="0.2">
      <c r="B6" s="7" t="s">
        <v>89</v>
      </c>
      <c r="C6" s="7"/>
      <c r="D6" s="7"/>
    </row>
    <row r="7" spans="1:4" ht="14.25" x14ac:dyDescent="0.2">
      <c r="B7" s="7" t="s">
        <v>90</v>
      </c>
      <c r="C7" s="7"/>
      <c r="D7" s="7"/>
    </row>
    <row r="8" spans="1:4" ht="14.25" x14ac:dyDescent="0.2">
      <c r="B8" s="7" t="s">
        <v>91</v>
      </c>
    </row>
    <row r="9" spans="1:4" ht="14.25" x14ac:dyDescent="0.2">
      <c r="B9" s="7" t="s">
        <v>108</v>
      </c>
    </row>
    <row r="10" spans="1:4" ht="14.25" x14ac:dyDescent="0.2">
      <c r="B10" s="7" t="s">
        <v>101</v>
      </c>
    </row>
    <row r="11" spans="1:4" ht="14.25" x14ac:dyDescent="0.2">
      <c r="B11" s="7" t="s">
        <v>113</v>
      </c>
    </row>
    <row r="12" spans="1:4" ht="14.25" x14ac:dyDescent="0.2">
      <c r="B12" s="7" t="s">
        <v>177</v>
      </c>
    </row>
    <row r="13" spans="1:4" ht="14.25" x14ac:dyDescent="0.2">
      <c r="B13" s="7" t="s">
        <v>129</v>
      </c>
    </row>
    <row r="14" spans="1:4" ht="14.25" x14ac:dyDescent="0.2">
      <c r="B14" s="7" t="s">
        <v>139</v>
      </c>
    </row>
    <row r="15" spans="1:4" ht="14.25" x14ac:dyDescent="0.2">
      <c r="B15" s="7" t="s">
        <v>145</v>
      </c>
    </row>
    <row r="16" spans="1:4" ht="14.25" x14ac:dyDescent="0.2">
      <c r="B16" s="7" t="s">
        <v>146</v>
      </c>
    </row>
    <row r="17" spans="2:2" ht="14.25" x14ac:dyDescent="0.2">
      <c r="B17" s="7" t="s">
        <v>147</v>
      </c>
    </row>
    <row r="18" spans="2:2" ht="14.25" x14ac:dyDescent="0.2">
      <c r="B18" s="7" t="s">
        <v>182</v>
      </c>
    </row>
    <row r="19" spans="2:2" ht="14.25" x14ac:dyDescent="0.2">
      <c r="B19" s="7" t="s">
        <v>181</v>
      </c>
    </row>
    <row r="20" spans="2:2" ht="14.25" x14ac:dyDescent="0.2">
      <c r="B20" s="7" t="s">
        <v>198</v>
      </c>
    </row>
    <row r="21" spans="2:2" ht="14.25" x14ac:dyDescent="0.2">
      <c r="B21" s="7" t="s">
        <v>206</v>
      </c>
    </row>
    <row r="22" spans="2:2" ht="14.25" x14ac:dyDescent="0.2">
      <c r="B22" s="7" t="s">
        <v>216</v>
      </c>
    </row>
  </sheetData>
  <pageMargins left="0.75" right="0.75" top="1" bottom="1" header="0.5" footer="0.5"/>
  <pageSetup scale="60" orientation="portrait" horizontalDpi="1200" verticalDpi="1200" r:id="rId1"/>
  <headerFooter alignWithMargins="0">
    <oddHeader>&amp;RRoden Research Funding Summary, 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Page3</vt:lpstr>
    </vt:vector>
  </TitlesOfParts>
  <Company>The 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Roden</dc:creator>
  <cp:lastModifiedBy>Eric Roden</cp:lastModifiedBy>
  <cp:lastPrinted>2020-05-08T20:22:30Z</cp:lastPrinted>
  <dcterms:created xsi:type="dcterms:W3CDTF">2000-12-04T02:21:41Z</dcterms:created>
  <dcterms:modified xsi:type="dcterms:W3CDTF">2020-05-08T20:22:36Z</dcterms:modified>
</cp:coreProperties>
</file>